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13_ncr:1_{CD91D9EC-1013-4EF2-84BD-2994EE2277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ample" sheetId="19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9" l="1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3" i="19"/>
  <c r="D51" i="19" l="1"/>
  <c r="D52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3" i="19"/>
  <c r="E5" i="19" l="1"/>
  <c r="E6" i="19"/>
  <c r="E17" i="19"/>
  <c r="E9" i="19"/>
  <c r="E16" i="19"/>
  <c r="E12" i="19"/>
  <c r="E8" i="19"/>
  <c r="E4" i="19"/>
  <c r="E13" i="19"/>
  <c r="E3" i="19"/>
  <c r="E15" i="19"/>
  <c r="E11" i="19"/>
  <c r="E7" i="19"/>
  <c r="E18" i="19"/>
  <c r="E14" i="19"/>
  <c r="E10" i="19"/>
  <c r="K4" i="19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3" i="19"/>
  <c r="M3" i="19" l="1"/>
  <c r="M10" i="19"/>
  <c r="M11" i="19"/>
  <c r="M12" i="19"/>
  <c r="L15" i="19"/>
  <c r="L18" i="19"/>
  <c r="G13" i="19"/>
  <c r="G14" i="19"/>
  <c r="G15" i="19"/>
  <c r="G16" i="19"/>
  <c r="H17" i="19"/>
  <c r="H18" i="19"/>
  <c r="L13" i="19"/>
  <c r="M13" i="19"/>
  <c r="L14" i="19"/>
  <c r="M14" i="19"/>
  <c r="L16" i="19"/>
  <c r="M16" i="19"/>
  <c r="L17" i="19"/>
  <c r="M17" i="19"/>
  <c r="M8" i="19"/>
  <c r="M9" i="19"/>
  <c r="M7" i="19"/>
  <c r="L7" i="19"/>
  <c r="M6" i="19"/>
  <c r="L6" i="19"/>
  <c r="M5" i="19"/>
  <c r="L5" i="19"/>
  <c r="M4" i="19"/>
  <c r="L4" i="19"/>
  <c r="H15" i="19" l="1"/>
  <c r="M15" i="19"/>
  <c r="M18" i="19"/>
  <c r="G17" i="19"/>
  <c r="H14" i="19"/>
  <c r="G18" i="19"/>
  <c r="H16" i="19"/>
  <c r="H13" i="19"/>
  <c r="L8" i="19"/>
  <c r="L10" i="19"/>
  <c r="L11" i="19"/>
  <c r="L12" i="19"/>
  <c r="L9" i="19"/>
  <c r="L3" i="19"/>
  <c r="H7" i="19" l="1"/>
  <c r="G5" i="19"/>
  <c r="G3" i="19"/>
  <c r="H4" i="19"/>
  <c r="H5" i="19"/>
  <c r="H6" i="19"/>
  <c r="G7" i="19"/>
  <c r="G8" i="19"/>
  <c r="H9" i="19"/>
  <c r="H10" i="19"/>
  <c r="H11" i="19"/>
  <c r="H12" i="19"/>
  <c r="H3" i="19"/>
  <c r="G6" i="19" l="1"/>
  <c r="H8" i="19"/>
  <c r="G12" i="19"/>
  <c r="G4" i="19"/>
  <c r="G11" i="19"/>
  <c r="G10" i="19"/>
  <c r="G9" i="19"/>
</calcChain>
</file>

<file path=xl/sharedStrings.xml><?xml version="1.0" encoding="utf-8"?>
<sst xmlns="http://schemas.openxmlformats.org/spreadsheetml/2006/main" count="66" uniqueCount="63">
  <si>
    <t>2014 MAY</t>
  </si>
  <si>
    <t>2014 JUN</t>
  </si>
  <si>
    <t>2014 JUL</t>
  </si>
  <si>
    <t>2014 AUG</t>
  </si>
  <si>
    <t>2014 SEP</t>
  </si>
  <si>
    <t>2014 OCT</t>
  </si>
  <si>
    <t>2014 NOV</t>
  </si>
  <si>
    <t>2014 DEC</t>
  </si>
  <si>
    <t>2015 JAN</t>
  </si>
  <si>
    <t>2015 FEB</t>
  </si>
  <si>
    <t>2015 MAR</t>
  </si>
  <si>
    <t>2015 APR</t>
  </si>
  <si>
    <t>2015 MAY</t>
  </si>
  <si>
    <t>2015 JUN</t>
  </si>
  <si>
    <t>2015 JUL</t>
  </si>
  <si>
    <t>2015 AUG</t>
  </si>
  <si>
    <t>2015 SEP</t>
  </si>
  <si>
    <t>2015 OCT</t>
  </si>
  <si>
    <t>2015 NOV</t>
  </si>
  <si>
    <t>2015 DEC</t>
  </si>
  <si>
    <t>2016 JAN</t>
  </si>
  <si>
    <t>2016 FEB</t>
  </si>
  <si>
    <t>2016 MAR</t>
  </si>
  <si>
    <t>2016 APR</t>
  </si>
  <si>
    <t>2016 MAY</t>
  </si>
  <si>
    <t>2016 JUN</t>
  </si>
  <si>
    <t>2016 JUL</t>
  </si>
  <si>
    <t>2016 AUG</t>
  </si>
  <si>
    <t>2016 SEP</t>
  </si>
  <si>
    <t>2016 OCT</t>
  </si>
  <si>
    <t>2016 NOV</t>
  </si>
  <si>
    <t>2016 DEC</t>
  </si>
  <si>
    <t>2017 JAN</t>
  </si>
  <si>
    <t>2017 FEB</t>
  </si>
  <si>
    <t>M2</t>
  </si>
  <si>
    <t>DATE</t>
  </si>
  <si>
    <t>Deviation</t>
  </si>
  <si>
    <t>ACF</t>
  </si>
  <si>
    <t>UK visits</t>
  </si>
  <si>
    <t>abroad (000)</t>
  </si>
  <si>
    <t>from mean</t>
  </si>
  <si>
    <t>-CI</t>
  </si>
  <si>
    <t>+CI</t>
  </si>
  <si>
    <t>k</t>
  </si>
  <si>
    <t>SE</t>
  </si>
  <si>
    <t>Corrected</t>
  </si>
  <si>
    <t>2017 MAR</t>
  </si>
  <si>
    <t>2017 APR</t>
  </si>
  <si>
    <t>2017 MAY</t>
  </si>
  <si>
    <t>2017 JUN</t>
  </si>
  <si>
    <t>2017 JUL</t>
  </si>
  <si>
    <t>2017 AUG</t>
  </si>
  <si>
    <t>2017 SEP</t>
  </si>
  <si>
    <t>2017 OCT</t>
  </si>
  <si>
    <t>2017 NOV</t>
  </si>
  <si>
    <t>2017 DEC</t>
  </si>
  <si>
    <t>2018 JAN</t>
  </si>
  <si>
    <t>2018 FEB</t>
  </si>
  <si>
    <t>2018 MAR</t>
  </si>
  <si>
    <t>2018 APR</t>
  </si>
  <si>
    <t>2018 MAY</t>
  </si>
  <si>
    <t>2018 JUN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</si>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</sst>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/>
    <xf numFmtId="0" fontId="5" fillId="0" borderId="0" xfId="0" applyFont="1"/>
    <xf numFmtId="0" fontId="4" fillId="0" borderId="0" xfId="0" quotePrefix="1" applyNumberFormat="1" applyFont="1" applyFill="1" applyBorder="1" applyAlignment="1">
      <alignment horizontal="center"/>
    </xf>
    <xf numFmtId="0" fontId="2" fillId="0" borderId="0" xfId="0" quotePrefix="1" applyFont="1"/>
    <xf numFmtId="165" fontId="2" fillId="0" borderId="0" xfId="0" applyNumberFormat="1" applyFont="1"/>
    <xf numFmtId="164" fontId="3" fillId="0" borderId="0" xfId="0" quotePrefix="1" applyNumberFormat="1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0" fillId="0" borderId="2" xfId="0" applyBorder="1"/>
    <xf numFmtId="2" fontId="3" fillId="0" borderId="2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3" fillId="0" borderId="2" xfId="0" quotePrefix="1" applyNumberFormat="1" applyFont="1" applyBorder="1" applyAlignment="1">
      <alignment horizontal="center"/>
    </xf>
    <xf numFmtId="165" fontId="2" fillId="0" borderId="2" xfId="0" applyNumberFormat="1" applyFont="1" applyBorder="1"/>
    <xf numFmtId="0" fontId="4" fillId="2" borderId="2" xfId="0" quotePrefix="1" applyNumberFormat="1" applyFont="1" applyFill="1" applyBorder="1" applyAlignment="1">
      <alignment horizontal="center"/>
    </xf>
    <xf numFmtId="0" fontId="2" fillId="0" borderId="2" xfId="0" applyFont="1" applyBorder="1"/>
    <xf numFmtId="0" fontId="5" fillId="2" borderId="2" xfId="0" applyFont="1" applyFill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Autocorrelations and the standard errors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Example!$E$2</c:f>
              <c:strCache>
                <c:ptCount val="1"/>
                <c:pt idx="0">
                  <c:v>ACF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Example!$E$3:$E$18</c:f>
              <c:numCache>
                <c:formatCode>0.000</c:formatCode>
                <c:ptCount val="16"/>
                <c:pt idx="0">
                  <c:v>0.87973577164154104</c:v>
                </c:pt>
                <c:pt idx="1">
                  <c:v>0.82474725029984386</c:v>
                </c:pt>
                <c:pt idx="2">
                  <c:v>0.74918187224650046</c:v>
                </c:pt>
                <c:pt idx="3">
                  <c:v>0.69910032602886274</c:v>
                </c:pt>
                <c:pt idx="4">
                  <c:v>0.6365992346485212</c:v>
                </c:pt>
                <c:pt idx="5">
                  <c:v>0.56673270447948676</c:v>
                </c:pt>
                <c:pt idx="6">
                  <c:v>0.52245060411230415</c:v>
                </c:pt>
                <c:pt idx="7">
                  <c:v>0.4431512662567248</c:v>
                </c:pt>
                <c:pt idx="8">
                  <c:v>0.38617768344402187</c:v>
                </c:pt>
                <c:pt idx="9">
                  <c:v>0.32168749591488821</c:v>
                </c:pt>
                <c:pt idx="10">
                  <c:v>0.27178159267022739</c:v>
                </c:pt>
                <c:pt idx="11">
                  <c:v>0.22981943203033836</c:v>
                </c:pt>
                <c:pt idx="12">
                  <c:v>0.20843762482284375</c:v>
                </c:pt>
                <c:pt idx="13">
                  <c:v>0.17813568298622073</c:v>
                </c:pt>
                <c:pt idx="14">
                  <c:v>0.13909678089198099</c:v>
                </c:pt>
                <c:pt idx="15">
                  <c:v>9.0527969865798391E-2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2-43CA-96CB-F1D228A36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45016544"/>
        <c:axId val="245016936"/>
      </c:barChart>
      <c:lineChart>
        <c:grouping val="standard"/>
        <c:varyColors val="0"/>
        <c:ser>
          <c:idx val="1"/>
          <c:order val="1"/>
          <c:tx>
            <c:strRef>
              <c:f>Example!$G$2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Example!$G$3:$G$18</c:f>
              <c:numCache>
                <c:formatCode>0.000</c:formatCode>
                <c:ptCount val="16"/>
                <c:pt idx="0">
                  <c:v>0.27718585822512665</c:v>
                </c:pt>
                <c:pt idx="1">
                  <c:v>0.27718585822512665</c:v>
                </c:pt>
                <c:pt idx="2">
                  <c:v>0.27718585822512665</c:v>
                </c:pt>
                <c:pt idx="3">
                  <c:v>0.27718585822512665</c:v>
                </c:pt>
                <c:pt idx="4">
                  <c:v>0.27718585822512665</c:v>
                </c:pt>
                <c:pt idx="5">
                  <c:v>0.27718585822512665</c:v>
                </c:pt>
                <c:pt idx="6">
                  <c:v>0.27718585822512665</c:v>
                </c:pt>
                <c:pt idx="7">
                  <c:v>0.27718585822512665</c:v>
                </c:pt>
                <c:pt idx="8">
                  <c:v>0.27718585822512665</c:v>
                </c:pt>
                <c:pt idx="9">
                  <c:v>0.27718585822512665</c:v>
                </c:pt>
                <c:pt idx="10">
                  <c:v>0.27718585822512665</c:v>
                </c:pt>
                <c:pt idx="11">
                  <c:v>0.27718585822512665</c:v>
                </c:pt>
                <c:pt idx="12">
                  <c:v>0.27718585822512665</c:v>
                </c:pt>
                <c:pt idx="13">
                  <c:v>0.27718585822512665</c:v>
                </c:pt>
                <c:pt idx="14">
                  <c:v>0.27718585822512665</c:v>
                </c:pt>
                <c:pt idx="15">
                  <c:v>0.27718585822512665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E2-43CA-96CB-F1D228A36D6B}"/>
            </c:ext>
          </c:extLst>
        </c:ser>
        <c:ser>
          <c:idx val="2"/>
          <c:order val="2"/>
          <c:tx>
            <c:strRef>
              <c:f>Example!$H$2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Example!$H$3:$H$18</c:f>
              <c:numCache>
                <c:formatCode>0.000</c:formatCode>
                <c:ptCount val="16"/>
                <c:pt idx="0">
                  <c:v>-0.27718585822512665</c:v>
                </c:pt>
                <c:pt idx="1">
                  <c:v>-0.27718585822512665</c:v>
                </c:pt>
                <c:pt idx="2">
                  <c:v>-0.27718585822512665</c:v>
                </c:pt>
                <c:pt idx="3">
                  <c:v>-0.27718585822512665</c:v>
                </c:pt>
                <c:pt idx="4">
                  <c:v>-0.27718585822512665</c:v>
                </c:pt>
                <c:pt idx="5">
                  <c:v>-0.27718585822512665</c:v>
                </c:pt>
                <c:pt idx="6">
                  <c:v>-0.27718585822512665</c:v>
                </c:pt>
                <c:pt idx="7">
                  <c:v>-0.27718585822512665</c:v>
                </c:pt>
                <c:pt idx="8">
                  <c:v>-0.27718585822512665</c:v>
                </c:pt>
                <c:pt idx="9">
                  <c:v>-0.27718585822512665</c:v>
                </c:pt>
                <c:pt idx="10">
                  <c:v>-0.27718585822512665</c:v>
                </c:pt>
                <c:pt idx="11">
                  <c:v>-0.27718585822512665</c:v>
                </c:pt>
                <c:pt idx="12">
                  <c:v>-0.27718585822512665</c:v>
                </c:pt>
                <c:pt idx="13">
                  <c:v>-0.27718585822512665</c:v>
                </c:pt>
                <c:pt idx="14">
                  <c:v>-0.27718585822512665</c:v>
                </c:pt>
                <c:pt idx="15">
                  <c:v>-0.27718585822512665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E2-43CA-96CB-F1D228A36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016544"/>
        <c:axId val="245016936"/>
      </c:lineChart>
      <c:catAx>
        <c:axId val="245016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016936"/>
        <c:crosses val="autoZero"/>
        <c:auto val="1"/>
        <c:lblAlgn val="ctr"/>
        <c:lblOffset val="100"/>
        <c:noMultiLvlLbl val="0"/>
      </c:catAx>
      <c:valAx>
        <c:axId val="245016936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01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/>
              <a:t>Autocorrelations and the corrected standard errors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Example!$E$2</c:f>
              <c:strCache>
                <c:ptCount val="1"/>
                <c:pt idx="0">
                  <c:v>ACF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Example!$E$3:$E$18</c:f>
              <c:numCache>
                <c:formatCode>0.000</c:formatCode>
                <c:ptCount val="16"/>
                <c:pt idx="0">
                  <c:v>0.87973577164154104</c:v>
                </c:pt>
                <c:pt idx="1">
                  <c:v>0.82474725029984386</c:v>
                </c:pt>
                <c:pt idx="2">
                  <c:v>0.74918187224650046</c:v>
                </c:pt>
                <c:pt idx="3">
                  <c:v>0.69910032602886274</c:v>
                </c:pt>
                <c:pt idx="4">
                  <c:v>0.6365992346485212</c:v>
                </c:pt>
                <c:pt idx="5">
                  <c:v>0.56673270447948676</c:v>
                </c:pt>
                <c:pt idx="6">
                  <c:v>0.52245060411230415</c:v>
                </c:pt>
                <c:pt idx="7">
                  <c:v>0.4431512662567248</c:v>
                </c:pt>
                <c:pt idx="8">
                  <c:v>0.38617768344402187</c:v>
                </c:pt>
                <c:pt idx="9">
                  <c:v>0.32168749591488821</c:v>
                </c:pt>
                <c:pt idx="10">
                  <c:v>0.27178159267022739</c:v>
                </c:pt>
                <c:pt idx="11">
                  <c:v>0.22981943203033836</c:v>
                </c:pt>
                <c:pt idx="12">
                  <c:v>0.20843762482284375</c:v>
                </c:pt>
                <c:pt idx="13">
                  <c:v>0.17813568298622073</c:v>
                </c:pt>
                <c:pt idx="14">
                  <c:v>0.13909678089198099</c:v>
                </c:pt>
                <c:pt idx="15">
                  <c:v>9.0527969865798391E-2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9-4319-B56E-7FF4D43F3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45016544"/>
        <c:axId val="245016936"/>
      </c:barChart>
      <c:lineChart>
        <c:grouping val="standard"/>
        <c:varyColors val="0"/>
        <c:ser>
          <c:idx val="1"/>
          <c:order val="1"/>
          <c:tx>
            <c:strRef>
              <c:f>Example!$L$2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Example!$L$3:$L$18</c:f>
              <c:numCache>
                <c:formatCode>0.000</c:formatCode>
                <c:ptCount val="16"/>
                <c:pt idx="0">
                  <c:v>0.27428330852119548</c:v>
                </c:pt>
                <c:pt idx="1">
                  <c:v>0.27134971285532378</c:v>
                </c:pt>
                <c:pt idx="2">
                  <c:v>0.26838405317753139</c:v>
                </c:pt>
                <c:pt idx="3">
                  <c:v>0.26538525455144141</c:v>
                </c:pt>
                <c:pt idx="4">
                  <c:v>0.26235218060208049</c:v>
                </c:pt>
                <c:pt idx="5">
                  <c:v>0.25928362848432984</c:v>
                </c:pt>
                <c:pt idx="6">
                  <c:v>0.25617832330884932</c:v>
                </c:pt>
                <c:pt idx="7">
                  <c:v>0.25303491195221789</c:v>
                </c:pt>
                <c:pt idx="8">
                  <c:v>0.24985195616604647</c:v>
                </c:pt>
                <c:pt idx="9">
                  <c:v>0.24662792488551116</c:v>
                </c:pt>
                <c:pt idx="10">
                  <c:v>0.24336118562060519</c:v>
                </c:pt>
                <c:pt idx="11">
                  <c:v>0.24004999479275144</c:v>
                </c:pt>
                <c:pt idx="12">
                  <c:v>0.23669248685442748</c:v>
                </c:pt>
                <c:pt idx="13">
                  <c:v>0.23328666199906645</c:v>
                </c:pt>
                <c:pt idx="14">
                  <c:v>0.22983037223134806</c:v>
                </c:pt>
                <c:pt idx="15">
                  <c:v>0.22632130552233329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9-4319-B56E-7FF4D43F3DD6}"/>
            </c:ext>
          </c:extLst>
        </c:ser>
        <c:ser>
          <c:idx val="2"/>
          <c:order val="2"/>
          <c:tx>
            <c:strRef>
              <c:f>Example!$M$2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Example!$M$3:$M$18</c:f>
              <c:numCache>
                <c:formatCode>0.000</c:formatCode>
                <c:ptCount val="16"/>
                <c:pt idx="0">
                  <c:v>-0.27428330852119548</c:v>
                </c:pt>
                <c:pt idx="1">
                  <c:v>-0.27134971285532378</c:v>
                </c:pt>
                <c:pt idx="2">
                  <c:v>-0.26838405317753139</c:v>
                </c:pt>
                <c:pt idx="3">
                  <c:v>-0.26538525455144141</c:v>
                </c:pt>
                <c:pt idx="4">
                  <c:v>-0.26235218060208049</c:v>
                </c:pt>
                <c:pt idx="5">
                  <c:v>-0.25928362848432984</c:v>
                </c:pt>
                <c:pt idx="6">
                  <c:v>-0.25617832330884932</c:v>
                </c:pt>
                <c:pt idx="7">
                  <c:v>-0.25303491195221789</c:v>
                </c:pt>
                <c:pt idx="8">
                  <c:v>-0.24985195616604647</c:v>
                </c:pt>
                <c:pt idx="9">
                  <c:v>-0.24662792488551116</c:v>
                </c:pt>
                <c:pt idx="10">
                  <c:v>-0.24336118562060519</c:v>
                </c:pt>
                <c:pt idx="11">
                  <c:v>-0.24004999479275144</c:v>
                </c:pt>
                <c:pt idx="12">
                  <c:v>-0.23669248685442748</c:v>
                </c:pt>
                <c:pt idx="13">
                  <c:v>-0.23328666199906645</c:v>
                </c:pt>
                <c:pt idx="14">
                  <c:v>-0.22983037223134806</c:v>
                </c:pt>
                <c:pt idx="15">
                  <c:v>-0.22632130552233329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9-4319-B56E-7FF4D43F3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016544"/>
        <c:axId val="245016936"/>
      </c:lineChart>
      <c:catAx>
        <c:axId val="245016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016936"/>
        <c:crosses val="autoZero"/>
        <c:auto val="1"/>
        <c:lblAlgn val="ctr"/>
        <c:lblOffset val="100"/>
        <c:noMultiLvlLbl val="0"/>
      </c:catAx>
      <c:valAx>
        <c:axId val="245016936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01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585469</xdr:colOff>
      <xdr:row>0</xdr:row>
      <xdr:rowOff>190499</xdr:rowOff>
    </xdr:from>
    <xdr:to>
      <xdr:col>23</xdr:col>
      <xdr:colOff>571500</xdr:colOff>
      <xdr:row>18</xdr:row>
      <xdr:rowOff>105833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D98674-2239-4BBA-A271-60D8BEA8C6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8466</xdr:colOff>
      <xdr:row>21</xdr:row>
      <xdr:rowOff>4233</xdr:rowOff>
    </xdr:from>
    <xdr:to>
      <xdr:col>23</xdr:col>
      <xdr:colOff>571500</xdr:colOff>
      <xdr:row>40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5B3E406-8095-452F-A0A5-AEF01BB95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</xdr:col>
      <xdr:colOff>0</xdr:colOff>
      <xdr:row>1</xdr:row>
      <xdr:rowOff>0</xdr:rowOff>
    </xdr:from>
    <xdr:to>
      <xdr:col>34</xdr:col>
      <xdr:colOff>372952</xdr:colOff>
      <xdr:row>17</xdr:row>
      <xdr:rowOff>94857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03B6A5-B3AB-45F2-B808-A0082A892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65500" y="190500"/>
          <a:ext cx="5114286" cy="3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2"/>
  <sheetViews>
    <sheetView tabSelected="1" zoomScale="90" zoomScaleNormal="90" workbookViewId="0">
      <selection activeCell="A2" sqref="A2"/>
    </sheetView>
  </sheetViews>
  <sheetFormatPr defaultColWidth="8.85546875" defaultRowHeight="15" x14ac:dyDescent="0.25"/>
  <cols>
    <col min="1" max="1" width="9" style="1" customWidth="1"/>
    <col min="2" max="2" width="9.42578125" style="1" customWidth="1"/>
    <col min="3" max="3" width="11.7109375" style="1" customWidth="1"/>
    <col min="4" max="4" width="11.140625" style="1" customWidth="1"/>
    <col min="5" max="8" width="8.85546875" style="1"/>
    <col min="9" max="9" width="3.28515625" style="1" customWidth="1"/>
    <col min="10" max="10" width="8.85546875" style="1"/>
    <col min="11" max="11" width="10.42578125" style="1" customWidth="1"/>
    <col min="12" max="17" width="8.85546875" style="1"/>
    <col min="18" max="18" width="11.42578125" style="1" customWidth="1"/>
    <col min="19" max="20" width="8.85546875" style="1"/>
    <col min="21" max="21" width="8.85546875" style="1" customWidth="1"/>
    <col min="22" max="16384" width="8.85546875" style="1"/>
  </cols>
  <sheetData>
    <row r="1" spans="1:21" x14ac:dyDescent="0.25">
      <c r="A1" s="3" t="s">
        <v>62</v>
      </c>
      <c r="B1" s="2"/>
      <c r="C1" s="8" t="s">
        <v>38</v>
      </c>
      <c r="D1" s="8" t="s">
        <v>36</v>
      </c>
      <c r="E1" s="12" t="s">
        <v>34</v>
      </c>
      <c r="K1" s="17" t="s">
        <v>45</v>
      </c>
    </row>
    <row r="2" spans="1:21" x14ac:dyDescent="0.25">
      <c r="B2" s="9" t="s">
        <v>35</v>
      </c>
      <c r="C2" s="9" t="s">
        <v>39</v>
      </c>
      <c r="D2" s="8" t="s">
        <v>40</v>
      </c>
      <c r="E2" s="9" t="s">
        <v>37</v>
      </c>
      <c r="F2" s="15" t="s">
        <v>44</v>
      </c>
      <c r="G2" s="15" t="s">
        <v>42</v>
      </c>
      <c r="H2" s="15" t="s">
        <v>41</v>
      </c>
      <c r="I2" s="4"/>
      <c r="J2" s="17" t="s">
        <v>43</v>
      </c>
      <c r="K2" s="17" t="s">
        <v>44</v>
      </c>
      <c r="L2" s="15" t="s">
        <v>42</v>
      </c>
      <c r="M2" s="15" t="s">
        <v>41</v>
      </c>
      <c r="T2" s="5"/>
      <c r="U2" s="5"/>
    </row>
    <row r="3" spans="1:21" x14ac:dyDescent="0.25">
      <c r="B3" s="10" t="s">
        <v>0</v>
      </c>
      <c r="C3" s="10">
        <v>5300</v>
      </c>
      <c r="D3" s="11">
        <f>C3-AVERAGE($C$3:$C$52)</f>
        <v>-411.80000000000018</v>
      </c>
      <c r="E3" s="13">
        <f>SUMPRODUCT($D$3:INDEX($D$3:$D$52,ROWS(D4:D$52)),$D4:D$52)/DEVSQ($D$3:$D$52)</f>
        <v>0.87973577164154104</v>
      </c>
      <c r="F3" s="14">
        <f>1/SQRT(COUNT($C$3:$C$52))</f>
        <v>0.1414213562373095</v>
      </c>
      <c r="G3" s="14">
        <f>1.96*F3</f>
        <v>0.27718585822512665</v>
      </c>
      <c r="H3" s="14">
        <f>-1.96*F3</f>
        <v>-0.27718585822512665</v>
      </c>
      <c r="J3" s="16">
        <v>1</v>
      </c>
      <c r="K3" s="14">
        <f>SQRT(1/COUNT($C$3:$C$50)*((COUNT($C$3:$C$50)-J3)/(COUNT($C$3:$C$50)+2)))</f>
        <v>0.13994046353122219</v>
      </c>
      <c r="L3" s="14">
        <f>1.96*K3</f>
        <v>0.27428330852119548</v>
      </c>
      <c r="M3" s="14">
        <f>-1.96*K3</f>
        <v>-0.27428330852119548</v>
      </c>
      <c r="S3" s="6"/>
    </row>
    <row r="4" spans="1:21" x14ac:dyDescent="0.25">
      <c r="B4" s="10" t="s">
        <v>1</v>
      </c>
      <c r="C4" s="10">
        <v>4970</v>
      </c>
      <c r="D4" s="11">
        <f t="shared" ref="D4:D52" si="0">C4-AVERAGE($C$3:$C$52)</f>
        <v>-741.80000000000018</v>
      </c>
      <c r="E4" s="13">
        <f>SUMPRODUCT($D$3:INDEX($D$3:$D$52,ROWS(D5:D$52)),$D5:D$52)/DEVSQ($D$3:$D$52)</f>
        <v>0.82474725029984386</v>
      </c>
      <c r="F4" s="14">
        <f t="shared" ref="F4:F18" si="1">1/SQRT(COUNT($C$3:$C$52))</f>
        <v>0.1414213562373095</v>
      </c>
      <c r="G4" s="14">
        <f t="shared" ref="G4:G12" si="2">1.96*F4</f>
        <v>0.27718585822512665</v>
      </c>
      <c r="H4" s="14">
        <f t="shared" ref="H4:H12" si="3">-1.96*F4</f>
        <v>-0.27718585822512665</v>
      </c>
      <c r="J4" s="16">
        <v>2</v>
      </c>
      <c r="K4" s="14">
        <f t="shared" ref="K4:K18" si="4">SQRT(1/COUNT($C$3:$C$50)*((COUNT($C$3:$C$50)-J4)/(COUNT($C$3:$C$50)+2)))</f>
        <v>0.13844373104863458</v>
      </c>
      <c r="L4" s="14">
        <f t="shared" ref="L4:L12" si="5">1.96*K4</f>
        <v>0.27134971285532378</v>
      </c>
      <c r="M4" s="14">
        <f t="shared" ref="M4:M12" si="6">-1.96*K4</f>
        <v>-0.27134971285532378</v>
      </c>
      <c r="S4" s="6"/>
    </row>
    <row r="5" spans="1:21" x14ac:dyDescent="0.25">
      <c r="B5" s="10" t="s">
        <v>2</v>
      </c>
      <c r="C5" s="10">
        <v>4970</v>
      </c>
      <c r="D5" s="11">
        <f t="shared" si="0"/>
        <v>-741.80000000000018</v>
      </c>
      <c r="E5" s="13">
        <f>SUMPRODUCT($D$3:INDEX($D$3:$D$52,ROWS(D6:D$52)),$D6:D$52)/DEVSQ($D$3:$D$52)</f>
        <v>0.74918187224650046</v>
      </c>
      <c r="F5" s="14">
        <f t="shared" si="1"/>
        <v>0.1414213562373095</v>
      </c>
      <c r="G5" s="14">
        <f t="shared" si="2"/>
        <v>0.27718585822512665</v>
      </c>
      <c r="H5" s="14">
        <f t="shared" si="3"/>
        <v>-0.27718585822512665</v>
      </c>
      <c r="J5" s="16">
        <v>3</v>
      </c>
      <c r="K5" s="14">
        <f t="shared" si="4"/>
        <v>0.13693063937629152</v>
      </c>
      <c r="L5" s="14">
        <f t="shared" si="5"/>
        <v>0.26838405317753139</v>
      </c>
      <c r="M5" s="14">
        <f t="shared" si="6"/>
        <v>-0.26838405317753139</v>
      </c>
      <c r="S5" s="6"/>
    </row>
    <row r="6" spans="1:21" x14ac:dyDescent="0.25">
      <c r="B6" s="10" t="s">
        <v>3</v>
      </c>
      <c r="C6" s="10">
        <v>5020</v>
      </c>
      <c r="D6" s="11">
        <f t="shared" si="0"/>
        <v>-691.80000000000018</v>
      </c>
      <c r="E6" s="13">
        <f>SUMPRODUCT($D$3:INDEX($D$3:$D$52,ROWS(D7:D$52)),$D7:D$52)/DEVSQ($D$3:$D$52)</f>
        <v>0.69910032602886274</v>
      </c>
      <c r="F6" s="14">
        <f t="shared" si="1"/>
        <v>0.1414213562373095</v>
      </c>
      <c r="G6" s="14">
        <f t="shared" si="2"/>
        <v>0.27718585822512665</v>
      </c>
      <c r="H6" s="14">
        <f t="shared" si="3"/>
        <v>-0.27718585822512665</v>
      </c>
      <c r="J6" s="16">
        <v>4</v>
      </c>
      <c r="K6" s="14">
        <f t="shared" si="4"/>
        <v>0.13540064007726602</v>
      </c>
      <c r="L6" s="14">
        <f t="shared" si="5"/>
        <v>0.26538525455144141</v>
      </c>
      <c r="M6" s="14">
        <f t="shared" si="6"/>
        <v>-0.26538525455144141</v>
      </c>
      <c r="S6" s="6"/>
    </row>
    <row r="7" spans="1:21" x14ac:dyDescent="0.25">
      <c r="B7" s="10" t="s">
        <v>4</v>
      </c>
      <c r="C7" s="10">
        <v>4980</v>
      </c>
      <c r="D7" s="11">
        <f t="shared" si="0"/>
        <v>-731.80000000000018</v>
      </c>
      <c r="E7" s="13">
        <f>SUMPRODUCT($D$3:INDEX($D$3:$D$52,ROWS(D8:D$52)),$D8:D$52)/DEVSQ($D$3:$D$52)</f>
        <v>0.6365992346485212</v>
      </c>
      <c r="F7" s="14">
        <f t="shared" si="1"/>
        <v>0.1414213562373095</v>
      </c>
      <c r="G7" s="14">
        <f t="shared" si="2"/>
        <v>0.27718585822512665</v>
      </c>
      <c r="H7" s="14">
        <f t="shared" si="3"/>
        <v>-0.27718585822512665</v>
      </c>
      <c r="J7" s="16">
        <v>5</v>
      </c>
      <c r="K7" s="14">
        <f t="shared" si="4"/>
        <v>0.13385315336840842</v>
      </c>
      <c r="L7" s="14">
        <f t="shared" si="5"/>
        <v>0.26235218060208049</v>
      </c>
      <c r="M7" s="14">
        <f t="shared" si="6"/>
        <v>-0.26235218060208049</v>
      </c>
      <c r="S7" s="6"/>
    </row>
    <row r="8" spans="1:21" x14ac:dyDescent="0.25">
      <c r="B8" s="10" t="s">
        <v>5</v>
      </c>
      <c r="C8" s="10">
        <v>5020</v>
      </c>
      <c r="D8" s="11">
        <f t="shared" si="0"/>
        <v>-691.80000000000018</v>
      </c>
      <c r="E8" s="13">
        <f>SUMPRODUCT($D$3:INDEX($D$3:$D$52,ROWS(D9:D$52)),$D9:D$52)/DEVSQ($D$3:$D$52)</f>
        <v>0.56673270447948676</v>
      </c>
      <c r="F8" s="14">
        <f t="shared" si="1"/>
        <v>0.1414213562373095</v>
      </c>
      <c r="G8" s="14">
        <f t="shared" si="2"/>
        <v>0.27718585822512665</v>
      </c>
      <c r="H8" s="14">
        <f t="shared" si="3"/>
        <v>-0.27718585822512665</v>
      </c>
      <c r="J8" s="16">
        <v>6</v>
      </c>
      <c r="K8" s="14">
        <f t="shared" si="4"/>
        <v>0.13228756555322951</v>
      </c>
      <c r="L8" s="14">
        <f t="shared" si="5"/>
        <v>0.25928362848432984</v>
      </c>
      <c r="M8" s="14">
        <f t="shared" si="6"/>
        <v>-0.25928362848432984</v>
      </c>
      <c r="S8" s="6"/>
    </row>
    <row r="9" spans="1:21" x14ac:dyDescent="0.25">
      <c r="B9" s="10" t="s">
        <v>6</v>
      </c>
      <c r="C9" s="10">
        <v>5130</v>
      </c>
      <c r="D9" s="11">
        <f t="shared" si="0"/>
        <v>-581.80000000000018</v>
      </c>
      <c r="E9" s="13">
        <f>SUMPRODUCT($D$3:INDEX($D$3:$D$52,ROWS(D10:D$52)),$D10:D$52)/DEVSQ($D$3:$D$52)</f>
        <v>0.52245060411230415</v>
      </c>
      <c r="F9" s="14">
        <f t="shared" si="1"/>
        <v>0.1414213562373095</v>
      </c>
      <c r="G9" s="14">
        <f t="shared" si="2"/>
        <v>0.27718585822512665</v>
      </c>
      <c r="H9" s="14">
        <f t="shared" si="3"/>
        <v>-0.27718585822512665</v>
      </c>
      <c r="J9" s="16">
        <v>7</v>
      </c>
      <c r="K9" s="14">
        <f t="shared" si="4"/>
        <v>0.13070322617798436</v>
      </c>
      <c r="L9" s="14">
        <f t="shared" si="5"/>
        <v>0.25617832330884932</v>
      </c>
      <c r="M9" s="14">
        <f t="shared" si="6"/>
        <v>-0.25617832330884932</v>
      </c>
      <c r="S9" s="6"/>
    </row>
    <row r="10" spans="1:21" x14ac:dyDescent="0.25">
      <c r="B10" s="10" t="s">
        <v>7</v>
      </c>
      <c r="C10" s="10">
        <v>5130</v>
      </c>
      <c r="D10" s="11">
        <f t="shared" si="0"/>
        <v>-581.80000000000018</v>
      </c>
      <c r="E10" s="13">
        <f>SUMPRODUCT($D$3:INDEX($D$3:$D$52,ROWS(D11:D$52)),$D11:D$52)/DEVSQ($D$3:$D$52)</f>
        <v>0.4431512662567248</v>
      </c>
      <c r="F10" s="14">
        <f t="shared" si="1"/>
        <v>0.1414213562373095</v>
      </c>
      <c r="G10" s="14">
        <f t="shared" si="2"/>
        <v>0.27718585822512665</v>
      </c>
      <c r="H10" s="14">
        <f t="shared" si="3"/>
        <v>-0.27718585822512665</v>
      </c>
      <c r="J10" s="16">
        <v>8</v>
      </c>
      <c r="K10" s="14">
        <f t="shared" si="4"/>
        <v>0.12909944487358055</v>
      </c>
      <c r="L10" s="14">
        <f t="shared" si="5"/>
        <v>0.25303491195221789</v>
      </c>
      <c r="M10" s="14">
        <f t="shared" si="6"/>
        <v>-0.25303491195221789</v>
      </c>
      <c r="S10" s="6"/>
    </row>
    <row r="11" spans="1:21" x14ac:dyDescent="0.25">
      <c r="B11" s="10" t="s">
        <v>8</v>
      </c>
      <c r="C11" s="10">
        <v>5250</v>
      </c>
      <c r="D11" s="11">
        <f t="shared" si="0"/>
        <v>-461.80000000000018</v>
      </c>
      <c r="E11" s="13">
        <f>SUMPRODUCT($D$3:INDEX($D$3:$D$52,ROWS(D12:D$52)),$D12:D$52)/DEVSQ($D$3:$D$52)</f>
        <v>0.38617768344402187</v>
      </c>
      <c r="F11" s="14">
        <f t="shared" si="1"/>
        <v>0.1414213562373095</v>
      </c>
      <c r="G11" s="14">
        <f t="shared" si="2"/>
        <v>0.27718585822512665</v>
      </c>
      <c r="H11" s="14">
        <f t="shared" si="3"/>
        <v>-0.27718585822512665</v>
      </c>
      <c r="J11" s="16">
        <v>9</v>
      </c>
      <c r="K11" s="14">
        <f t="shared" si="4"/>
        <v>0.12747548783981963</v>
      </c>
      <c r="L11" s="14">
        <f t="shared" si="5"/>
        <v>0.24985195616604647</v>
      </c>
      <c r="M11" s="14">
        <f t="shared" si="6"/>
        <v>-0.24985195616604647</v>
      </c>
      <c r="S11" s="6"/>
    </row>
    <row r="12" spans="1:21" x14ac:dyDescent="0.25">
      <c r="B12" s="10" t="s">
        <v>9</v>
      </c>
      <c r="C12" s="10">
        <v>5150</v>
      </c>
      <c r="D12" s="11">
        <f t="shared" si="0"/>
        <v>-561.80000000000018</v>
      </c>
      <c r="E12" s="13">
        <f>SUMPRODUCT($D$3:INDEX($D$3:$D$52,ROWS(D13:D$52)),$D13:D$52)/DEVSQ($D$3:$D$52)</f>
        <v>0.32168749591488821</v>
      </c>
      <c r="F12" s="14">
        <f t="shared" si="1"/>
        <v>0.1414213562373095</v>
      </c>
      <c r="G12" s="14">
        <f t="shared" si="2"/>
        <v>0.27718585822512665</v>
      </c>
      <c r="H12" s="14">
        <f t="shared" si="3"/>
        <v>-0.27718585822512665</v>
      </c>
      <c r="J12" s="16">
        <v>10</v>
      </c>
      <c r="K12" s="14">
        <f t="shared" si="4"/>
        <v>0.12583057392117916</v>
      </c>
      <c r="L12" s="14">
        <f t="shared" si="5"/>
        <v>0.24662792488551116</v>
      </c>
      <c r="M12" s="14">
        <f t="shared" si="6"/>
        <v>-0.24662792488551116</v>
      </c>
      <c r="S12" s="6"/>
    </row>
    <row r="13" spans="1:21" x14ac:dyDescent="0.25">
      <c r="B13" s="10" t="s">
        <v>10</v>
      </c>
      <c r="C13" s="10">
        <v>5420</v>
      </c>
      <c r="D13" s="11">
        <f t="shared" si="0"/>
        <v>-291.80000000000018</v>
      </c>
      <c r="E13" s="13">
        <f>SUMPRODUCT($D$3:INDEX($D$3:$D$52,ROWS(D14:D$52)),$D14:D$52)/DEVSQ($D$3:$D$52)</f>
        <v>0.27178159267022739</v>
      </c>
      <c r="F13" s="14">
        <f t="shared" si="1"/>
        <v>0.1414213562373095</v>
      </c>
      <c r="G13" s="14">
        <f t="shared" ref="G13:G18" si="7">1.96*F13</f>
        <v>0.27718585822512665</v>
      </c>
      <c r="H13" s="14">
        <f t="shared" ref="H13:H18" si="8">-1.96*F13</f>
        <v>-0.27718585822512665</v>
      </c>
      <c r="J13" s="16">
        <v>11</v>
      </c>
      <c r="K13" s="14">
        <f t="shared" si="4"/>
        <v>0.12416387021459449</v>
      </c>
      <c r="L13" s="14">
        <f t="shared" ref="L13:L18" si="9">1.96*K13</f>
        <v>0.24336118562060519</v>
      </c>
      <c r="M13" s="14">
        <f t="shared" ref="M13:M18" si="10">-1.96*K13</f>
        <v>-0.24336118562060519</v>
      </c>
      <c r="R13" s="6"/>
    </row>
    <row r="14" spans="1:21" x14ac:dyDescent="0.25">
      <c r="B14" s="10" t="s">
        <v>11</v>
      </c>
      <c r="C14" s="10">
        <v>5440</v>
      </c>
      <c r="D14" s="11">
        <f t="shared" si="0"/>
        <v>-271.80000000000018</v>
      </c>
      <c r="E14" s="13">
        <f>SUMPRODUCT($D$3:INDEX($D$3:$D$52,ROWS(D15:D$52)),$D15:D$52)/DEVSQ($D$3:$D$52)</f>
        <v>0.22981943203033836</v>
      </c>
      <c r="F14" s="14">
        <f t="shared" si="1"/>
        <v>0.1414213562373095</v>
      </c>
      <c r="G14" s="14">
        <f t="shared" si="7"/>
        <v>0.27718585822512665</v>
      </c>
      <c r="H14" s="14">
        <f t="shared" si="8"/>
        <v>-0.27718585822512665</v>
      </c>
      <c r="J14" s="16">
        <v>12</v>
      </c>
      <c r="K14" s="14">
        <f t="shared" si="4"/>
        <v>0.1224744871391589</v>
      </c>
      <c r="L14" s="14">
        <f t="shared" si="9"/>
        <v>0.24004999479275144</v>
      </c>
      <c r="M14" s="14">
        <f t="shared" si="10"/>
        <v>-0.24004999479275144</v>
      </c>
      <c r="R14" s="6"/>
    </row>
    <row r="15" spans="1:21" x14ac:dyDescent="0.25">
      <c r="B15" s="10" t="s">
        <v>12</v>
      </c>
      <c r="C15" s="10">
        <v>5640</v>
      </c>
      <c r="D15" s="11">
        <f t="shared" si="0"/>
        <v>-71.800000000000182</v>
      </c>
      <c r="E15" s="13">
        <f>SUMPRODUCT($D$3:INDEX($D$3:$D$52,ROWS(D16:D$52)),$D16:D$52)/DEVSQ($D$3:$D$52)</f>
        <v>0.20843762482284375</v>
      </c>
      <c r="F15" s="14">
        <f t="shared" si="1"/>
        <v>0.1414213562373095</v>
      </c>
      <c r="G15" s="14">
        <f t="shared" si="7"/>
        <v>0.27718585822512665</v>
      </c>
      <c r="H15" s="14">
        <f t="shared" si="8"/>
        <v>-0.27718585822512665</v>
      </c>
      <c r="J15" s="16">
        <v>13</v>
      </c>
      <c r="K15" s="14">
        <f t="shared" si="4"/>
        <v>0.12076147288491199</v>
      </c>
      <c r="L15" s="14">
        <f t="shared" si="9"/>
        <v>0.23669248685442748</v>
      </c>
      <c r="M15" s="14">
        <f t="shared" si="10"/>
        <v>-0.23669248685442748</v>
      </c>
      <c r="R15" s="6"/>
    </row>
    <row r="16" spans="1:21" x14ac:dyDescent="0.25">
      <c r="B16" s="10" t="s">
        <v>13</v>
      </c>
      <c r="C16" s="10">
        <v>5470</v>
      </c>
      <c r="D16" s="11">
        <f t="shared" si="0"/>
        <v>-241.80000000000018</v>
      </c>
      <c r="E16" s="13">
        <f>SUMPRODUCT($D$3:INDEX($D$3:$D$52,ROWS(D17:D$52)),$D17:D$52)/DEVSQ($D$3:$D$52)</f>
        <v>0.17813568298622073</v>
      </c>
      <c r="F16" s="14">
        <f t="shared" si="1"/>
        <v>0.1414213562373095</v>
      </c>
      <c r="G16" s="14">
        <f t="shared" si="7"/>
        <v>0.27718585822512665</v>
      </c>
      <c r="H16" s="14">
        <f t="shared" si="8"/>
        <v>-0.27718585822512665</v>
      </c>
      <c r="J16" s="16">
        <v>14</v>
      </c>
      <c r="K16" s="14">
        <f t="shared" si="4"/>
        <v>0.11902380714238084</v>
      </c>
      <c r="L16" s="14">
        <f t="shared" si="9"/>
        <v>0.23328666199906645</v>
      </c>
      <c r="M16" s="14">
        <f t="shared" si="10"/>
        <v>-0.23328666199906645</v>
      </c>
      <c r="R16" s="6"/>
    </row>
    <row r="17" spans="2:18" x14ac:dyDescent="0.25">
      <c r="B17" s="10" t="s">
        <v>14</v>
      </c>
      <c r="C17" s="10">
        <v>5810</v>
      </c>
      <c r="D17" s="11">
        <f t="shared" si="0"/>
        <v>98.199999999999818</v>
      </c>
      <c r="E17" s="13">
        <f>SUMPRODUCT($D$3:INDEX($D$3:$D$52,ROWS(D18:D$52)),$D18:D$52)/DEVSQ($D$3:$D$52)</f>
        <v>0.13909678089198099</v>
      </c>
      <c r="F17" s="14">
        <f t="shared" si="1"/>
        <v>0.1414213562373095</v>
      </c>
      <c r="G17" s="14">
        <f t="shared" si="7"/>
        <v>0.27718585822512665</v>
      </c>
      <c r="H17" s="14">
        <f t="shared" si="8"/>
        <v>-0.27718585822512665</v>
      </c>
      <c r="J17" s="16">
        <v>15</v>
      </c>
      <c r="K17" s="14">
        <f t="shared" si="4"/>
        <v>0.11726039399558574</v>
      </c>
      <c r="L17" s="14">
        <f t="shared" si="9"/>
        <v>0.22983037223134806</v>
      </c>
      <c r="M17" s="14">
        <f t="shared" si="10"/>
        <v>-0.22983037223134806</v>
      </c>
      <c r="R17" s="6"/>
    </row>
    <row r="18" spans="2:18" x14ac:dyDescent="0.25">
      <c r="B18" s="10" t="s">
        <v>15</v>
      </c>
      <c r="C18" s="10">
        <v>5530</v>
      </c>
      <c r="D18" s="11">
        <f t="shared" si="0"/>
        <v>-181.80000000000018</v>
      </c>
      <c r="E18" s="13">
        <f>SUMPRODUCT($D$3:INDEX($D$3:$D$52,ROWS(D19:D$52)),$D19:D$52)/DEVSQ($D$3:$D$52)</f>
        <v>9.0527969865798391E-2</v>
      </c>
      <c r="F18" s="14">
        <f t="shared" si="1"/>
        <v>0.1414213562373095</v>
      </c>
      <c r="G18" s="14">
        <f t="shared" si="7"/>
        <v>0.27718585822512665</v>
      </c>
      <c r="H18" s="14">
        <f t="shared" si="8"/>
        <v>-0.27718585822512665</v>
      </c>
      <c r="J18" s="16">
        <v>16</v>
      </c>
      <c r="K18" s="14">
        <f t="shared" si="4"/>
        <v>0.11547005383792515</v>
      </c>
      <c r="L18" s="14">
        <f t="shared" si="9"/>
        <v>0.22632130552233329</v>
      </c>
      <c r="M18" s="14">
        <f t="shared" si="10"/>
        <v>-0.22632130552233329</v>
      </c>
      <c r="R18" s="6"/>
    </row>
    <row r="19" spans="2:18" x14ac:dyDescent="0.25">
      <c r="B19" s="10" t="s">
        <v>16</v>
      </c>
      <c r="C19" s="10">
        <v>5380</v>
      </c>
      <c r="D19" s="11">
        <f t="shared" si="0"/>
        <v>-331.80000000000018</v>
      </c>
      <c r="E19" s="7"/>
      <c r="R19" s="6"/>
    </row>
    <row r="20" spans="2:18" x14ac:dyDescent="0.25">
      <c r="B20" s="10" t="s">
        <v>17</v>
      </c>
      <c r="C20" s="10">
        <v>5490</v>
      </c>
      <c r="D20" s="11">
        <f t="shared" si="0"/>
        <v>-221.80000000000018</v>
      </c>
      <c r="E20" s="7"/>
      <c r="R20" s="6"/>
    </row>
    <row r="21" spans="2:18" x14ac:dyDescent="0.25">
      <c r="B21" s="10" t="s">
        <v>18</v>
      </c>
      <c r="C21" s="10">
        <v>5510</v>
      </c>
      <c r="D21" s="11">
        <f t="shared" si="0"/>
        <v>-201.80000000000018</v>
      </c>
      <c r="E21" s="7"/>
      <c r="R21" s="6"/>
    </row>
    <row r="22" spans="2:18" x14ac:dyDescent="0.25">
      <c r="B22" s="10" t="s">
        <v>19</v>
      </c>
      <c r="C22" s="10">
        <v>5700</v>
      </c>
      <c r="D22" s="11">
        <f t="shared" si="0"/>
        <v>-11.800000000000182</v>
      </c>
      <c r="E22" s="7"/>
      <c r="R22" s="6"/>
    </row>
    <row r="23" spans="2:18" x14ac:dyDescent="0.25">
      <c r="B23" s="10" t="s">
        <v>20</v>
      </c>
      <c r="C23" s="10">
        <v>5480</v>
      </c>
      <c r="D23" s="11">
        <f t="shared" si="0"/>
        <v>-231.80000000000018</v>
      </c>
      <c r="E23" s="7"/>
      <c r="R23" s="6"/>
    </row>
    <row r="24" spans="2:18" x14ac:dyDescent="0.25">
      <c r="B24" s="10" t="s">
        <v>21</v>
      </c>
      <c r="C24" s="10">
        <v>5810</v>
      </c>
      <c r="D24" s="11">
        <f t="shared" si="0"/>
        <v>98.199999999999818</v>
      </c>
      <c r="E24" s="7"/>
      <c r="R24" s="6"/>
    </row>
    <row r="25" spans="2:18" x14ac:dyDescent="0.25">
      <c r="B25" s="10" t="s">
        <v>22</v>
      </c>
      <c r="C25" s="10">
        <v>5720</v>
      </c>
      <c r="D25" s="11">
        <f t="shared" si="0"/>
        <v>8.1999999999998181</v>
      </c>
      <c r="R25" s="6"/>
    </row>
    <row r="26" spans="2:18" x14ac:dyDescent="0.25">
      <c r="B26" s="10" t="s">
        <v>23</v>
      </c>
      <c r="C26" s="10">
        <v>5810</v>
      </c>
      <c r="D26" s="11">
        <f t="shared" si="0"/>
        <v>98.199999999999818</v>
      </c>
      <c r="R26" s="6"/>
    </row>
    <row r="27" spans="2:18" x14ac:dyDescent="0.25">
      <c r="B27" s="10" t="s">
        <v>24</v>
      </c>
      <c r="C27" s="10">
        <v>5900</v>
      </c>
      <c r="D27" s="11">
        <f t="shared" si="0"/>
        <v>188.19999999999982</v>
      </c>
      <c r="R27" s="6"/>
    </row>
    <row r="28" spans="2:18" x14ac:dyDescent="0.25">
      <c r="B28" s="10" t="s">
        <v>25</v>
      </c>
      <c r="C28" s="10">
        <v>5610</v>
      </c>
      <c r="D28" s="11">
        <f t="shared" si="0"/>
        <v>-101.80000000000018</v>
      </c>
      <c r="R28" s="6"/>
    </row>
    <row r="29" spans="2:18" x14ac:dyDescent="0.25">
      <c r="B29" s="10" t="s">
        <v>26</v>
      </c>
      <c r="C29" s="10">
        <v>5940</v>
      </c>
      <c r="D29" s="11">
        <f t="shared" si="0"/>
        <v>228.19999999999982</v>
      </c>
    </row>
    <row r="30" spans="2:18" x14ac:dyDescent="0.25">
      <c r="B30" s="10" t="s">
        <v>27</v>
      </c>
      <c r="C30" s="10">
        <v>6150</v>
      </c>
      <c r="D30" s="11">
        <f t="shared" si="0"/>
        <v>438.19999999999982</v>
      </c>
    </row>
    <row r="31" spans="2:18" x14ac:dyDescent="0.25">
      <c r="B31" s="10" t="s">
        <v>28</v>
      </c>
      <c r="C31" s="10">
        <v>6170</v>
      </c>
      <c r="D31" s="11">
        <f t="shared" si="0"/>
        <v>458.19999999999982</v>
      </c>
    </row>
    <row r="32" spans="2:18" x14ac:dyDescent="0.25">
      <c r="B32" s="10" t="s">
        <v>29</v>
      </c>
      <c r="C32" s="10">
        <v>6080</v>
      </c>
      <c r="D32" s="11">
        <f t="shared" si="0"/>
        <v>368.19999999999982</v>
      </c>
    </row>
    <row r="33" spans="2:4" x14ac:dyDescent="0.25">
      <c r="B33" s="10" t="s">
        <v>30</v>
      </c>
      <c r="C33" s="10">
        <v>6020</v>
      </c>
      <c r="D33" s="11">
        <f t="shared" si="0"/>
        <v>308.19999999999982</v>
      </c>
    </row>
    <row r="34" spans="2:4" x14ac:dyDescent="0.25">
      <c r="B34" s="10" t="s">
        <v>31</v>
      </c>
      <c r="C34" s="10">
        <v>5950</v>
      </c>
      <c r="D34" s="11">
        <f t="shared" si="0"/>
        <v>238.19999999999982</v>
      </c>
    </row>
    <row r="35" spans="2:4" x14ac:dyDescent="0.25">
      <c r="B35" s="10" t="s">
        <v>32</v>
      </c>
      <c r="C35" s="10">
        <v>6080</v>
      </c>
      <c r="D35" s="11">
        <f t="shared" si="0"/>
        <v>368.19999999999982</v>
      </c>
    </row>
    <row r="36" spans="2:4" x14ac:dyDescent="0.25">
      <c r="B36" s="10" t="s">
        <v>33</v>
      </c>
      <c r="C36" s="10">
        <v>6160</v>
      </c>
      <c r="D36" s="11">
        <f t="shared" si="0"/>
        <v>448.19999999999982</v>
      </c>
    </row>
    <row r="37" spans="2:4" x14ac:dyDescent="0.25">
      <c r="B37" s="10" t="s">
        <v>46</v>
      </c>
      <c r="C37" s="10">
        <v>6150</v>
      </c>
      <c r="D37" s="11">
        <f t="shared" si="0"/>
        <v>438.19999999999982</v>
      </c>
    </row>
    <row r="38" spans="2:4" x14ac:dyDescent="0.25">
      <c r="B38" s="10" t="s">
        <v>47</v>
      </c>
      <c r="C38" s="10">
        <v>6070</v>
      </c>
      <c r="D38" s="11">
        <f t="shared" si="0"/>
        <v>358.19999999999982</v>
      </c>
    </row>
    <row r="39" spans="2:4" x14ac:dyDescent="0.25">
      <c r="B39" s="10" t="s">
        <v>48</v>
      </c>
      <c r="C39" s="10">
        <v>5890</v>
      </c>
      <c r="D39" s="11">
        <f t="shared" si="0"/>
        <v>178.19999999999982</v>
      </c>
    </row>
    <row r="40" spans="2:4" x14ac:dyDescent="0.25">
      <c r="B40" s="10" t="s">
        <v>49</v>
      </c>
      <c r="C40" s="10">
        <v>6290</v>
      </c>
      <c r="D40" s="11">
        <f t="shared" si="0"/>
        <v>578.19999999999982</v>
      </c>
    </row>
    <row r="41" spans="2:4" x14ac:dyDescent="0.25">
      <c r="B41" s="10" t="s">
        <v>50</v>
      </c>
      <c r="C41" s="10">
        <v>5920</v>
      </c>
      <c r="D41" s="11">
        <f t="shared" si="0"/>
        <v>208.19999999999982</v>
      </c>
    </row>
    <row r="42" spans="2:4" x14ac:dyDescent="0.25">
      <c r="B42" s="10" t="s">
        <v>51</v>
      </c>
      <c r="C42" s="10">
        <v>6070</v>
      </c>
      <c r="D42" s="11">
        <f t="shared" si="0"/>
        <v>358.19999999999982</v>
      </c>
    </row>
    <row r="43" spans="2:4" x14ac:dyDescent="0.25">
      <c r="B43" s="10" t="s">
        <v>52</v>
      </c>
      <c r="C43" s="10">
        <v>6150</v>
      </c>
      <c r="D43" s="11">
        <f t="shared" si="0"/>
        <v>438.19999999999982</v>
      </c>
    </row>
    <row r="44" spans="2:4" x14ac:dyDescent="0.25">
      <c r="B44" s="10" t="s">
        <v>53</v>
      </c>
      <c r="C44" s="10">
        <v>6100</v>
      </c>
      <c r="D44" s="11">
        <f t="shared" si="0"/>
        <v>388.19999999999982</v>
      </c>
    </row>
    <row r="45" spans="2:4" x14ac:dyDescent="0.25">
      <c r="B45" s="10" t="s">
        <v>54</v>
      </c>
      <c r="C45" s="10">
        <v>5940</v>
      </c>
      <c r="D45" s="11">
        <f t="shared" si="0"/>
        <v>228.19999999999982</v>
      </c>
    </row>
    <row r="46" spans="2:4" x14ac:dyDescent="0.25">
      <c r="B46" s="10" t="s">
        <v>55</v>
      </c>
      <c r="C46" s="10">
        <v>5980</v>
      </c>
      <c r="D46" s="11">
        <f t="shared" si="0"/>
        <v>268.19999999999982</v>
      </c>
    </row>
    <row r="47" spans="2:4" x14ac:dyDescent="0.25">
      <c r="B47" s="10" t="s">
        <v>56</v>
      </c>
      <c r="C47" s="10">
        <v>5960</v>
      </c>
      <c r="D47" s="11">
        <f t="shared" si="0"/>
        <v>248.19999999999982</v>
      </c>
    </row>
    <row r="48" spans="2:4" x14ac:dyDescent="0.25">
      <c r="B48" s="10" t="s">
        <v>57</v>
      </c>
      <c r="C48" s="10">
        <v>5870</v>
      </c>
      <c r="D48" s="11">
        <f t="shared" si="0"/>
        <v>158.19999999999982</v>
      </c>
    </row>
    <row r="49" spans="2:4" x14ac:dyDescent="0.25">
      <c r="B49" s="10" t="s">
        <v>58</v>
      </c>
      <c r="C49" s="10">
        <v>5800</v>
      </c>
      <c r="D49" s="11">
        <f t="shared" si="0"/>
        <v>88.199999999999818</v>
      </c>
    </row>
    <row r="50" spans="2:4" x14ac:dyDescent="0.25">
      <c r="B50" s="10" t="s">
        <v>59</v>
      </c>
      <c r="C50" s="10">
        <v>6080</v>
      </c>
      <c r="D50" s="11">
        <f t="shared" si="0"/>
        <v>368.19999999999982</v>
      </c>
    </row>
    <row r="51" spans="2:4" x14ac:dyDescent="0.25">
      <c r="B51" s="10" t="s">
        <v>60</v>
      </c>
      <c r="C51" s="10">
        <v>6080</v>
      </c>
      <c r="D51" s="11">
        <f t="shared" si="0"/>
        <v>368.19999999999982</v>
      </c>
    </row>
    <row r="52" spans="2:4" x14ac:dyDescent="0.25">
      <c r="B52" s="10" t="s">
        <v>61</v>
      </c>
      <c r="C52" s="10">
        <v>6050</v>
      </c>
      <c r="D52" s="11">
        <f t="shared" si="0"/>
        <v>338.19999999999982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Pecar</dc:creator>
  <cp:lastModifiedBy>Branko Pecar</cp:lastModifiedBy>
  <dcterms:created xsi:type="dcterms:W3CDTF">2017-06-12T15:54:22Z</dcterms:created>
  <dcterms:modified xsi:type="dcterms:W3CDTF">2020-09-20T07:09:08Z</dcterms:modified>
</cp:coreProperties>
</file>